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13" i="1" l="1"/>
  <c r="C19" i="1"/>
  <c r="C58" i="1" l="1"/>
  <c r="C59" i="1"/>
  <c r="C62" i="1" l="1"/>
  <c r="C12" i="1" l="1"/>
  <c r="C66" i="1" l="1"/>
  <c r="C17" i="1"/>
  <c r="C69" i="1" l="1"/>
  <c r="C48" i="1"/>
  <c r="C61" i="1" l="1"/>
  <c r="C56" i="1" s="1"/>
  <c r="C24" i="1"/>
  <c r="C34" i="1"/>
  <c r="C68" i="1" l="1"/>
  <c r="C67" i="1" s="1"/>
  <c r="C65" i="1"/>
  <c r="C64" i="1" s="1"/>
  <c r="C46" i="1"/>
  <c r="C32" i="1"/>
  <c r="C27" i="1"/>
  <c r="C9" i="1"/>
  <c r="C20" i="1" l="1"/>
  <c r="C8" i="1" s="1"/>
  <c r="C7" i="1" s="1"/>
</calcChain>
</file>

<file path=xl/sharedStrings.xml><?xml version="1.0" encoding="utf-8"?>
<sst xmlns="http://schemas.openxmlformats.org/spreadsheetml/2006/main" count="109" uniqueCount="104">
  <si>
    <t xml:space="preserve">  тыс.рублей</t>
  </si>
  <si>
    <t>Код бюджетной классификации</t>
  </si>
  <si>
    <t>Наименование безвозмездных поступлений</t>
  </si>
  <si>
    <t xml:space="preserve">Сумма </t>
  </si>
  <si>
    <t>000 202 00000 00 0000 000</t>
  </si>
  <si>
    <t>Безвозмездные поступления от других бюджетов бюджетной системы РФ</t>
  </si>
  <si>
    <t>000 202 01000 00 0000 000</t>
  </si>
  <si>
    <t>Дотации бюджетам субъектов РФ и муниципальных образований, в т.ч.</t>
  </si>
  <si>
    <t>000 202 01001 05 0002 151</t>
  </si>
  <si>
    <t>Дотации бюджетам муниципальных районов на выравнивание бюджетной обеспеченности муниципальных районов</t>
  </si>
  <si>
    <t>000 202 01003 05 0000 151</t>
  </si>
  <si>
    <t>Дотация бюджетам муниципальных районов на поддержку мер по обеспечению сбалансированности бюджетов</t>
  </si>
  <si>
    <t>000 202 02000 00 0000 000</t>
  </si>
  <si>
    <t>Субсидии бюджетам субъектов РФ и муниципальных образований в т.ч.</t>
  </si>
  <si>
    <t>000 202 02999 05 0063 151</t>
  </si>
  <si>
    <t>Субсидии бюджетам муниципальных районов области на 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</si>
  <si>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000 202 03000 00 0000 000</t>
  </si>
  <si>
    <t>Субвенции</t>
  </si>
  <si>
    <t>000 202 03 024 05 0037 151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</si>
  <si>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</si>
  <si>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000 202 03024 05 0001 151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</si>
  <si>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образовательных учреждений</t>
  </si>
  <si>
    <t>000 202 03024 05 0027 151</t>
  </si>
  <si>
    <t>000 202 03024 05 0028 151</t>
  </si>
  <si>
    <t>000 202 03024 05 0029 151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</si>
  <si>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</si>
  <si>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</si>
  <si>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</si>
  <si>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</si>
  <si>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</si>
  <si>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000 202 03024 05 0014 151</t>
  </si>
  <si>
    <t>000 202 03024 05 0012 151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</si>
  <si>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</si>
  <si>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</si>
  <si>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</si>
  <si>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000 202 03024 05 0003 151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</si>
  <si>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</si>
  <si>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000 202 03024 05 0004 151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</si>
  <si>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бюджета,областным государственным автономным и бюджетным учреждениям, расположенным на территориях муниципальных образований области</t>
  </si>
  <si>
    <t>000 202 03024 05 0009 151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</si>
  <si>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</si>
  <si>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000 202 03024 05 0015 151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</si>
  <si>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</si>
  <si>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000 202 03024 05 0011 151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</si>
  <si>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</si>
  <si>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000 202 03024 05 0008 151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</si>
  <si>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</si>
  <si>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000 202 03024 05 0016 151</t>
  </si>
  <si>
    <t>000 202 03024 05 0010 151</t>
  </si>
  <si>
    <t>Субвенции бюджетам муниципальных районов и городских округов области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</si>
  <si>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в том числе по:</t>
  </si>
  <si>
    <t>-предоставлению гражданам субсидий на оплату жилого помещения и коммунальных услуг</t>
  </si>
  <si>
    <t>-организации предоставления гражданам субсидий на оплату жилого помещения и коммунальных услуг</t>
  </si>
  <si>
    <t>000 2 02 03024 05 0040 151</t>
  </si>
  <si>
    <t>000 2 02 03024 05 0039 151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</si>
  <si>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на территории области мероприятий по отлову и содержанию безнадзорных животных</t>
  </si>
  <si>
    <t>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</si>
  <si>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000 202 04000 00 0000 000</t>
  </si>
  <si>
    <t>Иные межбюджетные трансферты</t>
  </si>
  <si>
    <t>000 202 04014 05 0000 151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</si>
  <si>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</si>
  <si>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000 202 04025 05 0000 151</t>
  </si>
  <si>
    <t>000 202 04041 05 0000 151</t>
  </si>
  <si>
    <t>000 207 00000 00 0000 000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</si>
  <si>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</si>
  <si>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</si>
  <si>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000 219 00000 00 0000 000</t>
  </si>
  <si>
    <t>Возврат остатков субсидий, субвенций и иных межбюджетных трансфертов, имеющих целевое назначений, прошлых лет из бюджетов муниципальных районов</t>
  </si>
  <si>
    <t>000 219 05000 00 0000 000</t>
  </si>
  <si>
    <t>051 219 05000 05 0000 151</t>
  </si>
  <si>
    <t xml:space="preserve"> -проведение мероприятий по отлову и содержанию безнадзорных животных</t>
  </si>
  <si>
    <t xml:space="preserve"> -организацию проведения мероприятий по отлову и содержанию безнадзорных животных</t>
  </si>
  <si>
    <t xml:space="preserve"> 000 202 03024 05 0007 151</t>
  </si>
  <si>
    <t>000 207 05030 05 0000 180</t>
  </si>
  <si>
    <t>000 207 05000 05 0000 180</t>
  </si>
  <si>
    <t>Иные межбюджетные трансферты бюджетам муниципальных районов и городских округов области на комплектование книжных фондов библиотек муниципальных образований  области</t>
  </si>
  <si>
    <t>Иные межбюджетные трансферты бюджетам муниципальных районов области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</si>
  <si>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 xml:space="preserve">Безвозмездные поступления </t>
  </si>
  <si>
    <t>000 200 00000 00 0000 000</t>
  </si>
  <si>
    <t>Субвенция бюджетам муниципальных районов на осуществление органами местного самоуправления отдельных государственных полномочий по подготовке и проведению Всероссийской сельскохозяйственной переписи 2016 года</t>
  </si>
  <si>
    <t>000 2 02 03121 05 0000 151</t>
  </si>
  <si>
    <t>000 202 04052 05 0000 151</t>
  </si>
  <si>
    <t xml:space="preserve">Иные межбюджетные трансферты бюджетам муниципальных районов на государственную поддержку муниципальных учреждений культуры, находящихся на территориях сельских поселений   </t>
  </si>
  <si>
    <t>Прочие  межбюджетные трансферты, передаваемые бюджетам</t>
  </si>
  <si>
    <t>000 202 04999 00 0000 151</t>
  </si>
  <si>
    <t>000 202 04999 05 0006 151</t>
  </si>
  <si>
    <t>Иные  межбюджетные трансферты для проведения предпаводковых и восстановительных работ</t>
  </si>
  <si>
    <t>Прочие  межбюджетные трансферты, передаваемые бюджетам муниципальных районов</t>
  </si>
  <si>
    <t>000 202 04999 05 0000 151</t>
  </si>
  <si>
    <t>Субсидии бюджетам муниципальных районов области на мероприятия по созданию (исходя из прогнозируемой потребности) новых мест в общеобразовательных организациях</t>
  </si>
  <si>
    <t>000 202 02999 05 0065 151</t>
  </si>
  <si>
    <t>000 202 02051 05 0000 151</t>
  </si>
  <si>
    <t>Субсидии бюджетам муниципальных районов на реализацию федеральных целевых программ</t>
  </si>
  <si>
    <t>000 202 02999 05 0029 151</t>
  </si>
  <si>
    <t>Субсидии бюджетам муниципальных районов области на обеспечение жильем молодых семей за счет средств областного бюджета</t>
  </si>
  <si>
    <t>000 202 03 007 05 0000 151</t>
  </si>
  <si>
    <t>Субвенции бюджетам муниципальных районов  и городских округов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РФ</t>
  </si>
  <si>
    <t>Субсидии бюджетам муниципальных районов на государственную поддержку малого предпринимательства, включая крестьянские (фермерские) хозяйства</t>
  </si>
  <si>
    <t>000 2 02 02009 05 0000 151</t>
  </si>
  <si>
    <t>Безвозмездные поступления в бюджет Дергачевского муниципального района на очередной финансовый  2016 год</t>
  </si>
  <si>
    <t>000 2 02 02999 05 0068 151</t>
  </si>
  <si>
    <t>Субсидия бюджетам муниципальных районов области на софинансирование расходных обязательств  по реализации мероприятий муниципальных программ развития малого и среднего предпринимательства за счет средств областного бюджета</t>
  </si>
  <si>
    <t xml:space="preserve">
Приложение 2 
к решению от 23.12.2015г. № 224-2834
</t>
  </si>
  <si>
    <t>( в редакции решений от 30.12.2015 г. № 225-2848, от 29.01.2016г. №226-2851, от 29.02.2016г. №228-2858, от 30.03.2016г.№ 230-2868, от 28.04.2016г. № 231-2875, от 30.05.2016г. № 233-2882, от 30.06.2016г. № 235-2887,  от 30.07.2016г. № 236-2891, от 31.08.2016г. № 237-2895, от 03.10.2016г. № 01-10, от 28.10.2016г. № 03-18)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</si>
</sst>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0" fontId="9" fillId="0" borderId="0" xfId="0" applyFont="1" applyFill="1" applyBorder="1"/>
    <xf numFmtId="164" fontId="1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164" fontId="1" fillId="0" borderId="5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tabSelected="1" workbookViewId="0">
      <selection activeCell="A4" sqref="A4:C4"/>
    </sheetView>
  </sheetViews>
  <sheetFormatPr defaultRowHeight="15" x14ac:dyDescent="0.25"/>
  <cols>
    <col min="1" max="1" width="27.28515625" style="1" customWidth="1"/>
    <col min="2" max="2" width="50" style="1" customWidth="1"/>
    <col min="3" max="3" width="14.7109375" style="1" customWidth="1"/>
    <col min="4" max="16384" width="9.140625" style="1"/>
  </cols>
  <sheetData>
    <row r="1" spans="1:3" ht="75" customHeight="1" x14ac:dyDescent="0.25">
      <c r="A1" s="44" t="s">
        <v>102</v>
      </c>
      <c r="B1" s="44"/>
      <c r="C1" s="44"/>
    </row>
    <row r="2" spans="1:3" x14ac:dyDescent="0.25">
      <c r="A2" s="2"/>
    </row>
    <row r="3" spans="1:3" ht="54" customHeight="1" x14ac:dyDescent="0.25">
      <c r="A3" s="45" t="s">
        <v>99</v>
      </c>
      <c r="B3" s="45"/>
      <c r="C3" s="45"/>
    </row>
    <row r="4" spans="1:3" ht="82.5" customHeight="1" x14ac:dyDescent="0.25">
      <c r="A4" s="46" t="s">
        <v>103</v>
      </c>
      <c r="B4" s="46"/>
      <c r="C4" s="46"/>
    </row>
    <row r="5" spans="1:3" ht="18.75" x14ac:dyDescent="0.25">
      <c r="A5" s="47" t="s">
        <v>0</v>
      </c>
      <c r="B5" s="47"/>
      <c r="C5" s="47"/>
    </row>
    <row r="6" spans="1:3" ht="31.5" x14ac:dyDescent="0.25">
      <c r="A6" s="3" t="s">
        <v>1</v>
      </c>
      <c r="B6" s="3" t="s">
        <v>2</v>
      </c>
      <c r="C6" s="3" t="s">
        <v>3</v>
      </c>
    </row>
    <row r="7" spans="1:3" ht="31.5" customHeight="1" x14ac:dyDescent="0.25">
      <c r="A7" s="3" t="s">
        <v>78</v>
      </c>
      <c r="B7" s="4" t="s">
        <v>77</v>
      </c>
      <c r="C7" s="5">
        <f>C8+C67+C64</f>
        <v>292431.49999999994</v>
      </c>
    </row>
    <row r="8" spans="1:3" ht="31.5" x14ac:dyDescent="0.25">
      <c r="A8" s="3" t="s">
        <v>4</v>
      </c>
      <c r="B8" s="4" t="s">
        <v>5</v>
      </c>
      <c r="C8" s="5">
        <f>C9+C13+C20+C56</f>
        <v>291494.3</v>
      </c>
    </row>
    <row r="9" spans="1:3" x14ac:dyDescent="0.25">
      <c r="A9" s="48" t="s">
        <v>6</v>
      </c>
      <c r="B9" s="49" t="s">
        <v>7</v>
      </c>
      <c r="C9" s="50">
        <f>C11+C12</f>
        <v>83209.5</v>
      </c>
    </row>
    <row r="10" spans="1:3" x14ac:dyDescent="0.25">
      <c r="A10" s="48"/>
      <c r="B10" s="49"/>
      <c r="C10" s="50"/>
    </row>
    <row r="11" spans="1:3" ht="47.25" x14ac:dyDescent="0.25">
      <c r="A11" s="36" t="s">
        <v>8</v>
      </c>
      <c r="B11" s="34" t="s">
        <v>9</v>
      </c>
      <c r="C11" s="35">
        <v>53267.5</v>
      </c>
    </row>
    <row r="12" spans="1:3" ht="47.25" x14ac:dyDescent="0.25">
      <c r="A12" s="36" t="s">
        <v>10</v>
      </c>
      <c r="B12" s="37" t="s">
        <v>11</v>
      </c>
      <c r="C12" s="35">
        <f>24693+5249</f>
        <v>29942</v>
      </c>
    </row>
    <row r="13" spans="1:3" ht="31.5" x14ac:dyDescent="0.25">
      <c r="A13" s="28" t="s">
        <v>12</v>
      </c>
      <c r="B13" s="29" t="s">
        <v>13</v>
      </c>
      <c r="C13" s="39">
        <f>C15+C17+C18+C16+C14+C19</f>
        <v>20186.900000000001</v>
      </c>
    </row>
    <row r="14" spans="1:3" ht="63" x14ac:dyDescent="0.25">
      <c r="A14" s="36" t="s">
        <v>98</v>
      </c>
      <c r="B14" s="34" t="s">
        <v>97</v>
      </c>
      <c r="C14" s="31">
        <v>1075.4000000000001</v>
      </c>
    </row>
    <row r="15" spans="1:3" ht="31.5" x14ac:dyDescent="0.25">
      <c r="A15" s="34" t="s">
        <v>91</v>
      </c>
      <c r="B15" s="37" t="s">
        <v>92</v>
      </c>
      <c r="C15" s="35">
        <v>648.4</v>
      </c>
    </row>
    <row r="16" spans="1:3" ht="47.25" x14ac:dyDescent="0.25">
      <c r="A16" s="14" t="s">
        <v>93</v>
      </c>
      <c r="B16" s="19" t="s">
        <v>94</v>
      </c>
      <c r="C16" s="35">
        <v>1266.5</v>
      </c>
    </row>
    <row r="17" spans="1:3" ht="78.75" x14ac:dyDescent="0.25">
      <c r="A17" s="34" t="s">
        <v>14</v>
      </c>
      <c r="B17" s="37" t="s">
        <v>15</v>
      </c>
      <c r="C17" s="35">
        <f>5677-537</f>
        <v>5140</v>
      </c>
    </row>
    <row r="18" spans="1:3" ht="63" x14ac:dyDescent="0.25">
      <c r="A18" s="34" t="s">
        <v>90</v>
      </c>
      <c r="B18" s="37" t="s">
        <v>89</v>
      </c>
      <c r="C18" s="35">
        <v>12000</v>
      </c>
    </row>
    <row r="19" spans="1:3" ht="94.5" x14ac:dyDescent="0.25">
      <c r="A19" s="36" t="s">
        <v>100</v>
      </c>
      <c r="B19" s="34" t="s">
        <v>101</v>
      </c>
      <c r="C19" s="31">
        <f>56.6</f>
        <v>56.6</v>
      </c>
    </row>
    <row r="20" spans="1:3" ht="29.25" customHeight="1" x14ac:dyDescent="0.25">
      <c r="A20" s="32" t="s">
        <v>16</v>
      </c>
      <c r="B20" s="32" t="s">
        <v>17</v>
      </c>
      <c r="C20" s="33">
        <f>C22+C24+C27+C32+C36+C38+C40+C41+C42+C44+C46+C50+C54+C55+C21</f>
        <v>179184.9</v>
      </c>
    </row>
    <row r="21" spans="1:3" ht="94.5" x14ac:dyDescent="0.25">
      <c r="A21" s="36" t="s">
        <v>95</v>
      </c>
      <c r="B21" s="34" t="s">
        <v>96</v>
      </c>
      <c r="C21" s="35">
        <v>25.8</v>
      </c>
    </row>
    <row r="22" spans="1:3" x14ac:dyDescent="0.25">
      <c r="A22" s="42" t="s">
        <v>18</v>
      </c>
      <c r="B22" s="43" t="s">
        <v>19</v>
      </c>
      <c r="C22" s="41">
        <v>30767.4</v>
      </c>
    </row>
    <row r="23" spans="1:3" x14ac:dyDescent="0.25">
      <c r="A23" s="42"/>
      <c r="B23" s="43"/>
      <c r="C23" s="41"/>
    </row>
    <row r="24" spans="1:3" x14ac:dyDescent="0.25">
      <c r="A24" s="42" t="s">
        <v>20</v>
      </c>
      <c r="B24" s="43" t="s">
        <v>21</v>
      </c>
      <c r="C24" s="41">
        <f>134013.5-2125.8</f>
        <v>131887.70000000001</v>
      </c>
    </row>
    <row r="25" spans="1:3" x14ac:dyDescent="0.25">
      <c r="A25" s="42"/>
      <c r="B25" s="43"/>
      <c r="C25" s="41"/>
    </row>
    <row r="26" spans="1:3" x14ac:dyDescent="0.25">
      <c r="A26" s="42"/>
      <c r="B26" s="43"/>
      <c r="C26" s="41"/>
    </row>
    <row r="27" spans="1:3" ht="230.25" customHeight="1" x14ac:dyDescent="0.25">
      <c r="A27" s="6"/>
      <c r="B27" s="7" t="s">
        <v>25</v>
      </c>
      <c r="C27" s="8">
        <f>C29+C30+C31</f>
        <v>4011.8999999999996</v>
      </c>
    </row>
    <row r="28" spans="1:3" ht="15.75" x14ac:dyDescent="0.25">
      <c r="A28" s="9"/>
      <c r="B28" s="9" t="s">
        <v>26</v>
      </c>
      <c r="C28" s="10"/>
    </row>
    <row r="29" spans="1:3" ht="84.75" customHeight="1" x14ac:dyDescent="0.25">
      <c r="A29" s="11" t="s">
        <v>22</v>
      </c>
      <c r="B29" s="9" t="s">
        <v>27</v>
      </c>
      <c r="C29" s="12">
        <v>3292.6</v>
      </c>
    </row>
    <row r="30" spans="1:3" ht="99.75" customHeight="1" x14ac:dyDescent="0.25">
      <c r="A30" s="11" t="s">
        <v>23</v>
      </c>
      <c r="B30" s="9" t="s">
        <v>28</v>
      </c>
      <c r="C30" s="12">
        <v>626.79999999999995</v>
      </c>
    </row>
    <row r="31" spans="1:3" ht="175.5" customHeight="1" x14ac:dyDescent="0.25">
      <c r="A31" s="13" t="s">
        <v>24</v>
      </c>
      <c r="B31" s="14" t="s">
        <v>29</v>
      </c>
      <c r="C31" s="15">
        <v>92.5</v>
      </c>
    </row>
    <row r="32" spans="1:3" ht="135" customHeight="1" x14ac:dyDescent="0.25">
      <c r="A32" s="6"/>
      <c r="B32" s="16" t="s">
        <v>32</v>
      </c>
      <c r="C32" s="8">
        <f>C34+C35</f>
        <v>3086.2</v>
      </c>
    </row>
    <row r="33" spans="1:3" ht="15.75" x14ac:dyDescent="0.25">
      <c r="A33" s="9"/>
      <c r="B33" s="17" t="s">
        <v>26</v>
      </c>
      <c r="C33" s="10"/>
    </row>
    <row r="34" spans="1:3" ht="68.25" customHeight="1" x14ac:dyDescent="0.25">
      <c r="A34" s="18" t="s">
        <v>30</v>
      </c>
      <c r="B34" s="17" t="s">
        <v>33</v>
      </c>
      <c r="C34" s="12">
        <f>3505.5-45.5-526.8</f>
        <v>2933.2</v>
      </c>
    </row>
    <row r="35" spans="1:3" ht="116.25" customHeight="1" x14ac:dyDescent="0.25">
      <c r="A35" s="13" t="s">
        <v>31</v>
      </c>
      <c r="B35" s="19" t="s">
        <v>34</v>
      </c>
      <c r="C35" s="15">
        <v>153</v>
      </c>
    </row>
    <row r="36" spans="1:3" x14ac:dyDescent="0.25">
      <c r="A36" s="42" t="s">
        <v>35</v>
      </c>
      <c r="B36" s="43" t="s">
        <v>36</v>
      </c>
      <c r="C36" s="41">
        <v>203.8</v>
      </c>
    </row>
    <row r="37" spans="1:3" x14ac:dyDescent="0.25">
      <c r="A37" s="42"/>
      <c r="B37" s="43"/>
      <c r="C37" s="41"/>
    </row>
    <row r="38" spans="1:3" x14ac:dyDescent="0.25">
      <c r="A38" s="42" t="s">
        <v>37</v>
      </c>
      <c r="B38" s="40" t="s">
        <v>38</v>
      </c>
      <c r="C38" s="41">
        <v>383.7</v>
      </c>
    </row>
    <row r="39" spans="1:3" x14ac:dyDescent="0.25">
      <c r="A39" s="42"/>
      <c r="B39" s="40"/>
      <c r="C39" s="41"/>
    </row>
    <row r="40" spans="1:3" ht="101.25" customHeight="1" x14ac:dyDescent="0.25">
      <c r="A40" s="34" t="s">
        <v>39</v>
      </c>
      <c r="B40" s="34" t="s">
        <v>40</v>
      </c>
      <c r="C40" s="35">
        <v>370.1</v>
      </c>
    </row>
    <row r="41" spans="1:3" ht="87" customHeight="1" x14ac:dyDescent="0.25">
      <c r="A41" s="34" t="s">
        <v>41</v>
      </c>
      <c r="B41" s="34" t="s">
        <v>42</v>
      </c>
      <c r="C41" s="35">
        <v>195</v>
      </c>
    </row>
    <row r="42" spans="1:3" x14ac:dyDescent="0.25">
      <c r="A42" s="40" t="s">
        <v>43</v>
      </c>
      <c r="B42" s="40" t="s">
        <v>44</v>
      </c>
      <c r="C42" s="41">
        <v>207.1</v>
      </c>
    </row>
    <row r="43" spans="1:3" x14ac:dyDescent="0.25">
      <c r="A43" s="40"/>
      <c r="B43" s="40"/>
      <c r="C43" s="41"/>
    </row>
    <row r="44" spans="1:3" x14ac:dyDescent="0.25">
      <c r="A44" s="40" t="s">
        <v>45</v>
      </c>
      <c r="B44" s="40" t="s">
        <v>46</v>
      </c>
      <c r="C44" s="41">
        <v>195.2</v>
      </c>
    </row>
    <row r="45" spans="1:3" x14ac:dyDescent="0.25">
      <c r="A45" s="40"/>
      <c r="B45" s="40"/>
      <c r="C45" s="41"/>
    </row>
    <row r="46" spans="1:3" ht="108" customHeight="1" x14ac:dyDescent="0.25">
      <c r="A46" s="6"/>
      <c r="B46" s="7" t="s">
        <v>49</v>
      </c>
      <c r="C46" s="8">
        <f>C48+C49</f>
        <v>6285.9</v>
      </c>
    </row>
    <row r="47" spans="1:3" ht="15.75" x14ac:dyDescent="0.25">
      <c r="A47" s="20"/>
      <c r="B47" s="9" t="s">
        <v>50</v>
      </c>
      <c r="C47" s="10"/>
    </row>
    <row r="48" spans="1:3" ht="34.5" customHeight="1" x14ac:dyDescent="0.25">
      <c r="A48" s="20" t="s">
        <v>47</v>
      </c>
      <c r="B48" s="9" t="s">
        <v>51</v>
      </c>
      <c r="C48" s="10">
        <f>6088.9+7.8-7.8</f>
        <v>6088.9</v>
      </c>
    </row>
    <row r="49" spans="1:3" ht="47.25" x14ac:dyDescent="0.25">
      <c r="A49" s="21" t="s">
        <v>48</v>
      </c>
      <c r="B49" s="14" t="s">
        <v>52</v>
      </c>
      <c r="C49" s="22">
        <v>197</v>
      </c>
    </row>
    <row r="50" spans="1:3" ht="101.25" customHeight="1" x14ac:dyDescent="0.25">
      <c r="A50" s="7"/>
      <c r="B50" s="7" t="s">
        <v>55</v>
      </c>
      <c r="C50" s="8">
        <v>98.3</v>
      </c>
    </row>
    <row r="51" spans="1:3" ht="15.75" x14ac:dyDescent="0.25">
      <c r="A51" s="9"/>
      <c r="B51" s="9" t="s">
        <v>26</v>
      </c>
      <c r="C51" s="10"/>
    </row>
    <row r="52" spans="1:3" ht="31.5" x14ac:dyDescent="0.25">
      <c r="A52" s="9" t="s">
        <v>53</v>
      </c>
      <c r="B52" s="9" t="s">
        <v>70</v>
      </c>
      <c r="C52" s="10">
        <v>97.3</v>
      </c>
    </row>
    <row r="53" spans="1:3" ht="37.5" customHeight="1" x14ac:dyDescent="0.25">
      <c r="A53" s="14" t="s">
        <v>54</v>
      </c>
      <c r="B53" s="14" t="s">
        <v>71</v>
      </c>
      <c r="C53" s="22">
        <v>1</v>
      </c>
    </row>
    <row r="54" spans="1:3" ht="63" x14ac:dyDescent="0.25">
      <c r="A54" s="34" t="s">
        <v>72</v>
      </c>
      <c r="B54" s="34" t="s">
        <v>56</v>
      </c>
      <c r="C54" s="35">
        <v>796.4</v>
      </c>
    </row>
    <row r="55" spans="1:3" ht="94.5" x14ac:dyDescent="0.25">
      <c r="A55" s="34" t="s">
        <v>80</v>
      </c>
      <c r="B55" s="34" t="s">
        <v>79</v>
      </c>
      <c r="C55" s="35">
        <v>670.4</v>
      </c>
    </row>
    <row r="56" spans="1:3" ht="31.5" x14ac:dyDescent="0.25">
      <c r="A56" s="38" t="s">
        <v>57</v>
      </c>
      <c r="B56" s="30" t="s">
        <v>58</v>
      </c>
      <c r="C56" s="39">
        <f>C57+C58+C59+C60+C61</f>
        <v>8913</v>
      </c>
    </row>
    <row r="57" spans="1:3" ht="81.75" customHeight="1" x14ac:dyDescent="0.25">
      <c r="A57" s="36" t="s">
        <v>59</v>
      </c>
      <c r="B57" s="37" t="s">
        <v>60</v>
      </c>
      <c r="C57" s="35">
        <v>4742.1000000000004</v>
      </c>
    </row>
    <row r="58" spans="1:3" ht="69.75" customHeight="1" x14ac:dyDescent="0.25">
      <c r="A58" s="34" t="s">
        <v>61</v>
      </c>
      <c r="B58" s="34" t="s">
        <v>75</v>
      </c>
      <c r="C58" s="35">
        <f>6.6-0.8</f>
        <v>5.8</v>
      </c>
    </row>
    <row r="59" spans="1:3" ht="110.25" x14ac:dyDescent="0.25">
      <c r="A59" s="34" t="s">
        <v>62</v>
      </c>
      <c r="B59" s="34" t="s">
        <v>76</v>
      </c>
      <c r="C59" s="35">
        <f>74.4-9.3</f>
        <v>65.100000000000009</v>
      </c>
    </row>
    <row r="60" spans="1:3" ht="70.5" customHeight="1" x14ac:dyDescent="0.25">
      <c r="A60" s="34" t="s">
        <v>81</v>
      </c>
      <c r="B60" s="34" t="s">
        <v>82</v>
      </c>
      <c r="C60" s="35">
        <v>100</v>
      </c>
    </row>
    <row r="61" spans="1:3" ht="32.25" customHeight="1" x14ac:dyDescent="0.25">
      <c r="A61" s="36" t="s">
        <v>84</v>
      </c>
      <c r="B61" s="34" t="s">
        <v>83</v>
      </c>
      <c r="C61" s="35">
        <f>C62+C63</f>
        <v>4000</v>
      </c>
    </row>
    <row r="62" spans="1:3" ht="48.75" customHeight="1" x14ac:dyDescent="0.25">
      <c r="A62" s="36" t="s">
        <v>88</v>
      </c>
      <c r="B62" s="34" t="s">
        <v>87</v>
      </c>
      <c r="C62" s="35">
        <f>2500+600+300</f>
        <v>3400</v>
      </c>
    </row>
    <row r="63" spans="1:3" ht="47.25" customHeight="1" x14ac:dyDescent="0.25">
      <c r="A63" s="36" t="s">
        <v>85</v>
      </c>
      <c r="B63" s="34" t="s">
        <v>86</v>
      </c>
      <c r="C63" s="35">
        <v>600</v>
      </c>
    </row>
    <row r="64" spans="1:3" ht="32.25" customHeight="1" x14ac:dyDescent="0.25">
      <c r="A64" s="23" t="s">
        <v>63</v>
      </c>
      <c r="B64" s="23" t="s">
        <v>64</v>
      </c>
      <c r="C64" s="24">
        <f>C65</f>
        <v>2448.6</v>
      </c>
    </row>
    <row r="65" spans="1:3" s="26" customFormat="1" ht="31.5" x14ac:dyDescent="0.25">
      <c r="A65" s="30" t="s">
        <v>74</v>
      </c>
      <c r="B65" s="30" t="s">
        <v>65</v>
      </c>
      <c r="C65" s="25">
        <f>C66</f>
        <v>2448.6</v>
      </c>
    </row>
    <row r="66" spans="1:3" ht="31.5" x14ac:dyDescent="0.25">
      <c r="A66" s="34" t="s">
        <v>73</v>
      </c>
      <c r="B66" s="34" t="s">
        <v>65</v>
      </c>
      <c r="C66" s="27">
        <f>2148.6+300</f>
        <v>2448.6</v>
      </c>
    </row>
    <row r="67" spans="1:3" ht="66" customHeight="1" x14ac:dyDescent="0.25">
      <c r="A67" s="23" t="s">
        <v>66</v>
      </c>
      <c r="B67" s="23" t="s">
        <v>67</v>
      </c>
      <c r="C67" s="5">
        <f>C68</f>
        <v>-1511.3999999999999</v>
      </c>
    </row>
    <row r="68" spans="1:3" ht="68.25" customHeight="1" x14ac:dyDescent="0.25">
      <c r="A68" s="30" t="s">
        <v>68</v>
      </c>
      <c r="B68" s="30" t="s">
        <v>67</v>
      </c>
      <c r="C68" s="39">
        <f>C69</f>
        <v>-1511.3999999999999</v>
      </c>
    </row>
    <row r="69" spans="1:3" ht="63" x14ac:dyDescent="0.25">
      <c r="A69" s="34" t="s">
        <v>69</v>
      </c>
      <c r="B69" s="34" t="s">
        <v>67</v>
      </c>
      <c r="C69" s="35">
        <f>-1503.6-7.8</f>
        <v>-1511.3999999999999</v>
      </c>
    </row>
  </sheetData>
  <mergeCells count="25">
    <mergeCell ref="A1:C1"/>
    <mergeCell ref="A3:C3"/>
    <mergeCell ref="A4:C4"/>
    <mergeCell ref="A5:C5"/>
    <mergeCell ref="A42:A43"/>
    <mergeCell ref="B42:B43"/>
    <mergeCell ref="C42:C43"/>
    <mergeCell ref="A22:A23"/>
    <mergeCell ref="B22:B23"/>
    <mergeCell ref="C22:C23"/>
    <mergeCell ref="A24:A26"/>
    <mergeCell ref="B24:B26"/>
    <mergeCell ref="C24:C26"/>
    <mergeCell ref="A9:A10"/>
    <mergeCell ref="B9:B10"/>
    <mergeCell ref="C9:C10"/>
    <mergeCell ref="A44:A45"/>
    <mergeCell ref="B44:B45"/>
    <mergeCell ref="C44:C45"/>
    <mergeCell ref="A36:A37"/>
    <mergeCell ref="B36:B37"/>
    <mergeCell ref="C36:C37"/>
    <mergeCell ref="A38:A39"/>
    <mergeCell ref="B38:B39"/>
    <mergeCell ref="C38:C39"/>
  </mergeCells>
  <pageMargins left="0.70866141732283472" right="0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2016-11-09T07:30:07Z</dcterms:modified>
</cp:coreProperties>
</file>